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<sst xmlns="http://schemas.openxmlformats.org/spreadsheetml/2006/main" count="136" uniqueCount="60">
  <si>
    <t>Use this tool to construct and test commands of the SimpleBGC32 Serial API protocol.
Commands can be tested in the SimpleBGC32 GUI - «Debug» tab, by inserting ID and payload and pressing the “SEND” button.
(Please enable macros execution to allow this tool to work)</t>
  </si>
  <si>
    <t>CMD_CONTROL — do camera movements</t>
  </si>
  <si>
    <t>Action</t>
  </si>
  <si>
    <t>Parameter</t>
  </si>
  <si>
    <t>Meaning</t>
  </si>
  <si>
    <t>Value</t>
  </si>
  <si>
    <t>Command ID</t>
  </si>
  <si>
    <t>Payload (hex dump exl. headers and checksums)</t>
  </si>
  <si>
    <t>Rotate YAW 45 degrees right with the default speed</t>
  </si>
  <si>
    <t>CONTROL_MODE</t>
  </si>
  <si>
    <t>MODE_NO_CONTROL</t>
  </si>
  <si>
    <t>MODE_ANGLE</t>
  </si>
  <si>
    <t>SPEED_ROLL</t>
  </si>
  <si>
    <t>default</t>
  </si>
  <si>
    <t>ANGLE_ROLL</t>
  </si>
  <si>
    <t>SPEED_PITCH</t>
  </si>
  <si>
    <t>ANGLE_PITCH</t>
  </si>
  <si>
    <t>SPEED_YAW</t>
  </si>
  <si>
    <t>ANGLE_YAW</t>
  </si>
  <si>
    <t>Rotate PITCH 90 degrees up with the speed 5 deg./sec.</t>
  </si>
  <si>
    <r>
      <t xml:space="preserve">Rotate PITCH 45 degrees up </t>
    </r>
    <r>
      <rPr>
        <b/>
        <sz val="10"/>
        <rFont val="Arial"/>
        <family val="2"/>
      </rPr>
      <t>relative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to the frame</t>
    </r>
    <r>
      <rPr>
        <sz val="10"/>
        <rFont val="Arial"/>
        <family val="2"/>
      </rPr>
      <t xml:space="preserve"> with the speed 90 deg./sec. When finished, send confirmation and </t>
    </r>
    <r>
      <rPr>
        <b/>
        <sz val="10"/>
        <rFont val="Arial"/>
        <family val="2"/>
      </rPr>
      <t>return to normal operation mode.</t>
    </r>
  </si>
  <si>
    <r>
      <t xml:space="preserve">MODE_ANGLE_REL_FRAME + 
</t>
    </r>
    <r>
      <rPr>
        <sz val="9"/>
        <rFont val="Consolas"/>
        <family val="2"/>
      </rPr>
      <t>CONTROL_FLAG_AUTO_TASK</t>
    </r>
  </si>
  <si>
    <t>Home position: move ROLL to the horizon, PITCH and YAW to a neutral position relative to the frame. When finished, send confirmation and return to normal operation mode.</t>
  </si>
  <si>
    <r>
      <t xml:space="preserve">MODE_ANGLE + 
</t>
    </r>
    <r>
      <rPr>
        <sz val="9"/>
        <rFont val="Consolas"/>
        <family val="2"/>
      </rPr>
      <t>CONTROL_FLAG_AUTO_TASK</t>
    </r>
  </si>
  <si>
    <t>Leveled position: move ROLL, PITCH to horizon, YAW to neutral position relative to the frame. When finished, send confirmation and return to normal operation mode.</t>
  </si>
  <si>
    <t>CMD_EXECUTE_MENU — run menu actions</t>
  </si>
  <si>
    <t>Switch Profile #3</t>
  </si>
  <si>
    <t>CMD_ID</t>
  </si>
  <si>
    <t>MENU_CMD_PROFILE3</t>
  </si>
  <si>
    <t>Calibrate accelerometer (single point)</t>
  </si>
  <si>
    <t>MENU_CMD_CALIB_ACC</t>
  </si>
  <si>
    <t>Calibrate gyroscope</t>
  </si>
  <si>
    <t>MENU_CMD_CALIB_GYRO</t>
  </si>
  <si>
    <t>Toggle motors On/Off</t>
  </si>
  <si>
    <t>MENU_CMD_MOTOR_TOGGLE</t>
  </si>
  <si>
    <t>Move all axes to home position (YAW centered, ROLL and PITCH to horizon)</t>
  </si>
  <si>
    <t>MENU_CMD_HOME_POSITION</t>
  </si>
  <si>
    <t>CMD_SET_ADJ_VARS_VAL – update the value of selected parameter(s) in runtime w/out saving it to EEPROM</t>
  </si>
  <si>
    <t>Set the speed of remote control for all axes to 100</t>
  </si>
  <si>
    <t>NUM_PARAMS</t>
  </si>
  <si>
    <t>PARAM1_ID</t>
  </si>
  <si>
    <t>RC_SPEED_ROLL</t>
  </si>
  <si>
    <t>PARAM1_VALUE</t>
  </si>
  <si>
    <t>PARAM2_ID</t>
  </si>
  <si>
    <t>RC_SPEED_PITCH</t>
  </si>
  <si>
    <t>PARAM2_VALUE</t>
  </si>
  <si>
    <t>PARAM3_ID</t>
  </si>
  <si>
    <t>RC_SPEED_YAW</t>
  </si>
  <si>
    <t>PARAM3_VALUE</t>
  </si>
  <si>
    <t>Set the speed of follow mode control for all axes to 60</t>
  </si>
  <si>
    <t>FOLLOW_SPEED_ROLL</t>
  </si>
  <si>
    <t>FOLLOW_SPEED_PITCH</t>
  </si>
  <si>
    <t>FOLLOW_SPEED_YAW</t>
  </si>
  <si>
    <t>Set PID gains to 1.5 for all axes</t>
  </si>
  <si>
    <t>PID_GAIN_ROLL</t>
  </si>
  <si>
    <t>PID_GAIN_PITCH</t>
  </si>
  <si>
    <t>PID_GAIN_YAW</t>
  </si>
  <si>
    <t>Change follow mode to “Follow PITCH + YAW”</t>
  </si>
  <si>
    <t>FOLLOW_YAW_PITCH</t>
  </si>
  <si>
    <t>Change follow mode to “disabled”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</si>
</sst>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Consolas"/>
      <family val="3"/>
    </font>
    <font>
      <i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Consola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Alignment="1">
      <alignment vertical="top"/>
    </xf>
    <xf numFmtId="164" fontId="0" fillId="0" borderId="0" xfId="0" applyAlignment="1">
      <alignment horizontal="right"/>
    </xf>
    <xf numFmtId="164" fontId="1" fillId="0" borderId="0" xfId="0" applyFont="1" applyAlignment="1">
      <alignment vertical="top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vertical="top" wrapText="1"/>
    </xf>
    <xf numFmtId="164" fontId="0" fillId="0" borderId="1" xfId="0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vertical="top"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 horizontal="right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vertical="top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A5" sqref="A5"/>
    </sheetView>
  </sheetViews>
  <sheetFormatPr defaultColWidth="12.57421875" defaultRowHeight="12.75"/>
  <cols>
    <col min="1" max="1" width="25.28125" style="1" customWidth="1"/>
    <col min="2" max="2" width="18.28125" style="2" customWidth="1"/>
    <col min="3" max="3" width="28.57421875" style="3" customWidth="1"/>
    <col min="4" max="6" width="11.57421875" style="0" customWidth="1"/>
    <col min="7" max="7" width="13.140625" style="4" customWidth="1"/>
    <col min="8" max="8" width="51.00390625" style="4" customWidth="1"/>
    <col min="9" max="16384" width="11.57421875" style="0" customWidth="1"/>
  </cols>
  <sheetData>
    <row r="1" spans="1:8" ht="63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4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2.75">
      <c r="A3" s="7"/>
      <c r="B3" s="7"/>
      <c r="C3" s="7"/>
      <c r="D3" s="7"/>
      <c r="E3" s="7"/>
      <c r="F3" s="7"/>
      <c r="G3" s="7"/>
      <c r="H3" s="7"/>
    </row>
    <row r="4" spans="1:11" ht="12.75">
      <c r="A4" s="8" t="s">
        <v>2</v>
      </c>
      <c r="B4" s="9" t="s">
        <v>3</v>
      </c>
      <c r="C4" s="10" t="s">
        <v>4</v>
      </c>
      <c r="D4" s="10" t="s">
        <v>5</v>
      </c>
      <c r="E4" s="11"/>
      <c r="F4" s="11"/>
      <c r="G4" s="9" t="s">
        <v>6</v>
      </c>
      <c r="H4" s="9" t="s">
        <v>7</v>
      </c>
      <c r="I4" s="12"/>
      <c r="J4" s="12"/>
      <c r="K4" s="12"/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 customHeight="1">
      <c r="A6" s="13" t="s">
        <v>8</v>
      </c>
      <c r="B6" s="14" t="s">
        <v>9</v>
      </c>
      <c r="C6" s="15" t="s">
        <v>10</v>
      </c>
      <c r="D6" s="16">
        <v>0</v>
      </c>
      <c r="E6" s="16"/>
      <c r="F6" s="16"/>
      <c r="G6" s="17">
        <v>67</v>
      </c>
      <c r="H6" s="17" t="str">
        <f>CONCATENATE(DEC2HEX(D6,2)," ",DEC2HEX(D7,2)," ",DEC2HEX(D8,2)," ",WORD2HEX(D9)," ",WORD2HEX(D10)," ",WORD2HEX(D11)," ",WORD2HEX(D12)," ",WORD2HEX(D13)," ",WORD2HEX(D14)," ")</f>
        <v>00 00 02 00 00 00 00 00 00 00 00 00 00 00 08 </v>
      </c>
    </row>
    <row r="7" spans="1:8" ht="12.75">
      <c r="A7" s="13"/>
      <c r="B7" s="14"/>
      <c r="C7" s="15" t="s">
        <v>10</v>
      </c>
      <c r="D7" s="16">
        <v>0</v>
      </c>
      <c r="E7" s="16"/>
      <c r="F7" s="16"/>
      <c r="G7" s="17"/>
      <c r="H7" s="17"/>
    </row>
    <row r="8" spans="1:8" ht="12.75">
      <c r="A8" s="13"/>
      <c r="B8" s="14"/>
      <c r="C8" s="15" t="s">
        <v>11</v>
      </c>
      <c r="D8" s="16">
        <v>2</v>
      </c>
      <c r="E8" s="16"/>
      <c r="F8" s="16"/>
      <c r="G8" s="17"/>
      <c r="H8" s="17"/>
    </row>
    <row r="9" spans="1:8" ht="12.75">
      <c r="A9" s="13"/>
      <c r="B9" s="14" t="s">
        <v>12</v>
      </c>
      <c r="C9" s="15" t="s">
        <v>13</v>
      </c>
      <c r="D9" s="18">
        <f>IF(ISNUMBER(C9),ROUND(C9/0.1220740379,0),0)</f>
        <v>0</v>
      </c>
      <c r="E9" s="16"/>
      <c r="F9" s="16"/>
      <c r="G9" s="17"/>
      <c r="H9" s="17"/>
    </row>
    <row r="10" spans="1:8" ht="12.75">
      <c r="A10" s="13"/>
      <c r="B10" s="14" t="s">
        <v>14</v>
      </c>
      <c r="C10" s="15">
        <v>0</v>
      </c>
      <c r="D10" s="16">
        <f>ROUND(C10/0.02197265625,0)</f>
        <v>0</v>
      </c>
      <c r="E10" s="16"/>
      <c r="F10" s="16"/>
      <c r="G10" s="17"/>
      <c r="H10" s="17"/>
    </row>
    <row r="11" spans="1:8" ht="12.75">
      <c r="A11" s="13"/>
      <c r="B11" s="14" t="s">
        <v>15</v>
      </c>
      <c r="C11" s="15" t="s">
        <v>13</v>
      </c>
      <c r="D11" s="18">
        <f>IF(ISNUMBER(C11),ROUND(C11/0.1220740379,0),0)</f>
        <v>0</v>
      </c>
      <c r="E11" s="16"/>
      <c r="F11" s="16"/>
      <c r="G11" s="17"/>
      <c r="H11" s="17"/>
    </row>
    <row r="12" spans="1:8" ht="12.75">
      <c r="A12" s="13"/>
      <c r="B12" s="14" t="s">
        <v>16</v>
      </c>
      <c r="C12" s="15">
        <v>0</v>
      </c>
      <c r="D12" s="16">
        <f>ROUND(C12/0.02197265625,0)</f>
        <v>0</v>
      </c>
      <c r="E12" s="16"/>
      <c r="F12" s="16"/>
      <c r="G12" s="17"/>
      <c r="H12" s="17"/>
    </row>
    <row r="13" spans="1:8" ht="12.75">
      <c r="A13" s="13"/>
      <c r="B13" s="14" t="s">
        <v>17</v>
      </c>
      <c r="C13" s="15" t="s">
        <v>13</v>
      </c>
      <c r="D13" s="18">
        <v>0</v>
      </c>
      <c r="E13" s="16"/>
      <c r="F13" s="16"/>
      <c r="G13" s="17"/>
      <c r="H13" s="17"/>
    </row>
    <row r="14" spans="1:8" ht="12.75">
      <c r="A14" s="13"/>
      <c r="B14" s="14" t="s">
        <v>18</v>
      </c>
      <c r="C14" s="15">
        <v>45</v>
      </c>
      <c r="D14" s="16">
        <f>ROUND(C14/0.02197265625,0)</f>
        <v>2048</v>
      </c>
      <c r="E14" s="16"/>
      <c r="F14" s="16"/>
      <c r="G14" s="17"/>
      <c r="H14" s="1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 customHeight="1">
      <c r="A16" s="13" t="s">
        <v>19</v>
      </c>
      <c r="B16" s="14" t="s">
        <v>9</v>
      </c>
      <c r="C16" s="15" t="s">
        <v>10</v>
      </c>
      <c r="D16" s="16">
        <v>0</v>
      </c>
      <c r="E16" s="16"/>
      <c r="F16" s="16"/>
      <c r="G16" s="17">
        <v>67</v>
      </c>
      <c r="H16" s="17" t="str">
        <f>CONCATENATE(DEC2HEX(D16,2)," ",DEC2HEX(D17,2)," ",DEC2HEX(D18,2)," ",WORD2HEX(D19)," ",WORD2HEX(D20)," ",WORD2HEX(D21)," ",WORD2HEX(D22)," ",WORD2HEX(D23)," ",WORD2HEX(D24)," ")</f>
        <v>00 02 00 00 00 00 00 29 00 00 F0 00 00 00 00 </v>
      </c>
    </row>
    <row r="17" spans="1:8" ht="12.75">
      <c r="A17" s="13"/>
      <c r="B17" s="14"/>
      <c r="C17" s="15" t="s">
        <v>11</v>
      </c>
      <c r="D17" s="16">
        <v>2</v>
      </c>
      <c r="E17" s="16"/>
      <c r="F17" s="16"/>
      <c r="G17" s="17"/>
      <c r="H17" s="17"/>
    </row>
    <row r="18" spans="1:8" ht="12.75">
      <c r="A18" s="13"/>
      <c r="B18" s="14"/>
      <c r="C18" s="15" t="s">
        <v>10</v>
      </c>
      <c r="D18" s="16">
        <v>0</v>
      </c>
      <c r="E18" s="16"/>
      <c r="F18" s="16"/>
      <c r="G18" s="17"/>
      <c r="H18" s="17"/>
    </row>
    <row r="19" spans="1:8" ht="12.75">
      <c r="A19" s="13"/>
      <c r="B19" s="14" t="s">
        <v>12</v>
      </c>
      <c r="C19" s="15" t="s">
        <v>13</v>
      </c>
      <c r="D19" s="18">
        <f>IF(ISNUMBER(C19),ROUND(C19/0.1220740379,0),0)</f>
        <v>0</v>
      </c>
      <c r="E19" s="16"/>
      <c r="F19" s="16"/>
      <c r="G19" s="17"/>
      <c r="H19" s="17"/>
    </row>
    <row r="20" spans="1:8" ht="12.75">
      <c r="A20" s="13"/>
      <c r="B20" s="14" t="s">
        <v>14</v>
      </c>
      <c r="C20" s="15">
        <v>0</v>
      </c>
      <c r="D20" s="16">
        <f>ROUND(C20/0.02197265625,0)</f>
        <v>0</v>
      </c>
      <c r="E20" s="16"/>
      <c r="F20" s="16"/>
      <c r="G20" s="17"/>
      <c r="H20" s="17"/>
    </row>
    <row r="21" spans="1:8" ht="12.75">
      <c r="A21" s="13"/>
      <c r="B21" s="14" t="s">
        <v>15</v>
      </c>
      <c r="C21" s="15">
        <v>5</v>
      </c>
      <c r="D21" s="18">
        <f>IF(ISNUMBER(C21),ROUND(C21/0.1220740379,0),0)</f>
        <v>41</v>
      </c>
      <c r="E21" s="16"/>
      <c r="F21" s="16"/>
      <c r="G21" s="17"/>
      <c r="H21" s="17"/>
    </row>
    <row r="22" spans="1:8" ht="12.75">
      <c r="A22" s="13"/>
      <c r="B22" s="14" t="s">
        <v>16</v>
      </c>
      <c r="C22" s="15">
        <v>-90</v>
      </c>
      <c r="D22" s="16">
        <f>ROUND(C22/0.02197265625,0)</f>
        <v>-4096</v>
      </c>
      <c r="E22" s="16"/>
      <c r="F22" s="16"/>
      <c r="G22" s="17"/>
      <c r="H22" s="17"/>
    </row>
    <row r="23" spans="1:8" ht="12.75">
      <c r="A23" s="13"/>
      <c r="B23" s="14" t="s">
        <v>17</v>
      </c>
      <c r="C23" s="15" t="s">
        <v>13</v>
      </c>
      <c r="D23" s="18">
        <f>IF(ISNUMBER(C23),ROUND(C23/0.1220740379,0),0)</f>
        <v>0</v>
      </c>
      <c r="E23" s="16"/>
      <c r="F23" s="16"/>
      <c r="G23" s="17"/>
      <c r="H23" s="17"/>
    </row>
    <row r="24" spans="1:8" ht="12.75">
      <c r="A24" s="13"/>
      <c r="B24" s="14" t="s">
        <v>18</v>
      </c>
      <c r="C24" s="15">
        <v>0</v>
      </c>
      <c r="D24" s="16">
        <f>ROUND(C24/0.02197265625,0)</f>
        <v>0</v>
      </c>
      <c r="E24" s="16"/>
      <c r="F24" s="16"/>
      <c r="G24" s="17"/>
      <c r="H24" s="1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 customHeight="1">
      <c r="A26" s="13" t="s">
        <v>20</v>
      </c>
      <c r="B26" s="14" t="s">
        <v>9</v>
      </c>
      <c r="C26" s="15" t="s">
        <v>10</v>
      </c>
      <c r="D26" s="16">
        <v>0</v>
      </c>
      <c r="E26" s="16"/>
      <c r="F26" s="16"/>
      <c r="G26" s="17">
        <v>67</v>
      </c>
      <c r="H26" s="17" t="str">
        <f>CONCATENATE(DEC2HEX(D26,2)," ",DEC2HEX(D27,2)," ",DEC2HEX(D28,2)," ",WORD2HEX(D29)," ",WORD2HEX(D30)," ",WORD2HEX(D31)," ",WORD2HEX(D32)," ",WORD2HEX(D33)," ",WORD2HEX(D34)," ")</f>
        <v>00 45 00 00 00 00 00 E1 02 00 F8 00 00 00 00 </v>
      </c>
    </row>
    <row r="27" spans="1:8" ht="12.75">
      <c r="A27" s="13"/>
      <c r="B27" s="14"/>
      <c r="C27" s="19" t="s">
        <v>21</v>
      </c>
      <c r="D27" s="16">
        <f>5+64</f>
        <v>69</v>
      </c>
      <c r="E27" s="16"/>
      <c r="F27" s="16"/>
      <c r="G27" s="17"/>
      <c r="H27" s="17"/>
    </row>
    <row r="28" spans="1:8" ht="12.75">
      <c r="A28" s="13"/>
      <c r="B28" s="14"/>
      <c r="C28" s="15" t="s">
        <v>10</v>
      </c>
      <c r="D28" s="16">
        <v>0</v>
      </c>
      <c r="E28" s="16"/>
      <c r="F28" s="16"/>
      <c r="G28" s="17"/>
      <c r="H28" s="17"/>
    </row>
    <row r="29" spans="1:8" ht="12.75">
      <c r="A29" s="13"/>
      <c r="B29" s="14" t="s">
        <v>12</v>
      </c>
      <c r="C29" s="15" t="s">
        <v>13</v>
      </c>
      <c r="D29" s="18">
        <f>IF(ISNUMBER(C29),ROUND(C29/0.1220740379,0),0)</f>
        <v>0</v>
      </c>
      <c r="E29" s="16"/>
      <c r="F29" s="16"/>
      <c r="G29" s="17"/>
      <c r="H29" s="17"/>
    </row>
    <row r="30" spans="1:8" ht="12.75">
      <c r="A30" s="13"/>
      <c r="B30" s="14" t="s">
        <v>14</v>
      </c>
      <c r="C30" s="15">
        <v>0</v>
      </c>
      <c r="D30" s="16">
        <f>ROUND(C30/0.02197265625,0)</f>
        <v>0</v>
      </c>
      <c r="E30" s="16"/>
      <c r="F30" s="16"/>
      <c r="G30" s="17"/>
      <c r="H30" s="17"/>
    </row>
    <row r="31" spans="1:8" ht="12.75">
      <c r="A31" s="13"/>
      <c r="B31" s="14" t="s">
        <v>15</v>
      </c>
      <c r="C31" s="15">
        <v>90</v>
      </c>
      <c r="D31" s="18">
        <f>IF(ISNUMBER(C31),ROUND(C31/0.1220740379,0),0)</f>
        <v>737</v>
      </c>
      <c r="E31" s="16"/>
      <c r="F31" s="16"/>
      <c r="G31" s="17"/>
      <c r="H31" s="17"/>
    </row>
    <row r="32" spans="1:8" ht="12.75">
      <c r="A32" s="13"/>
      <c r="B32" s="14" t="s">
        <v>16</v>
      </c>
      <c r="C32" s="15">
        <v>-45</v>
      </c>
      <c r="D32" s="16">
        <f>ROUND(C32/0.02197265625,0)</f>
        <v>-2048</v>
      </c>
      <c r="E32" s="16"/>
      <c r="F32" s="16"/>
      <c r="G32" s="17"/>
      <c r="H32" s="17"/>
    </row>
    <row r="33" spans="1:8" ht="12.75">
      <c r="A33" s="13"/>
      <c r="B33" s="14" t="s">
        <v>17</v>
      </c>
      <c r="C33" s="15" t="s">
        <v>13</v>
      </c>
      <c r="D33" s="18">
        <f>IF(ISNUMBER(C33),ROUND(C33/0.1220740379,0),0)</f>
        <v>0</v>
      </c>
      <c r="E33" s="16"/>
      <c r="F33" s="16"/>
      <c r="G33" s="17"/>
      <c r="H33" s="17"/>
    </row>
    <row r="34" spans="1:8" ht="12.75">
      <c r="A34" s="13"/>
      <c r="B34" s="14" t="s">
        <v>18</v>
      </c>
      <c r="C34" s="15">
        <v>0</v>
      </c>
      <c r="D34" s="16">
        <f>ROUND(C34/0.02197265625,0)</f>
        <v>0</v>
      </c>
      <c r="E34" s="16"/>
      <c r="F34" s="16"/>
      <c r="G34" s="17"/>
      <c r="H34" s="1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 customHeight="1">
      <c r="A36" s="13" t="s">
        <v>22</v>
      </c>
      <c r="B36" s="14" t="s">
        <v>9</v>
      </c>
      <c r="C36" s="19" t="s">
        <v>23</v>
      </c>
      <c r="D36" s="16">
        <f>2+64</f>
        <v>66</v>
      </c>
      <c r="E36" s="16"/>
      <c r="F36" s="16"/>
      <c r="G36" s="17">
        <v>67</v>
      </c>
      <c r="H36" s="17" t="str">
        <f>CONCATENATE(DEC2HEX(D36,2)," ",DEC2HEX(D37,2)," ",DEC2HEX(D38,2)," ",WORD2HEX(D39)," ",WORD2HEX(D40)," ",WORD2HEX(D41)," ",WORD2HEX(D42)," ",WORD2HEX(D43)," ",WORD2HEX(D44)," ")</f>
        <v>42 45 45 00 00 00 00 00 00 00 00 00 00 00 00 </v>
      </c>
    </row>
    <row r="37" spans="1:8" ht="12.75">
      <c r="A37" s="13"/>
      <c r="B37" s="14"/>
      <c r="C37" s="19" t="s">
        <v>21</v>
      </c>
      <c r="D37" s="16">
        <f>5+64</f>
        <v>69</v>
      </c>
      <c r="E37" s="16"/>
      <c r="F37" s="16"/>
      <c r="G37" s="17"/>
      <c r="H37" s="17"/>
    </row>
    <row r="38" spans="1:8" ht="12.75">
      <c r="A38" s="13"/>
      <c r="B38" s="14"/>
      <c r="C38" s="19" t="s">
        <v>21</v>
      </c>
      <c r="D38" s="16">
        <f>5+64</f>
        <v>69</v>
      </c>
      <c r="E38" s="16"/>
      <c r="F38" s="16"/>
      <c r="G38" s="17"/>
      <c r="H38" s="17"/>
    </row>
    <row r="39" spans="1:8" ht="12.75">
      <c r="A39" s="13"/>
      <c r="B39" s="14" t="s">
        <v>12</v>
      </c>
      <c r="C39" s="15" t="s">
        <v>13</v>
      </c>
      <c r="D39" s="18">
        <v>0</v>
      </c>
      <c r="E39" s="16"/>
      <c r="F39" s="16"/>
      <c r="G39" s="17"/>
      <c r="H39" s="17"/>
    </row>
    <row r="40" spans="1:8" ht="12.75">
      <c r="A40" s="13"/>
      <c r="B40" s="14" t="s">
        <v>14</v>
      </c>
      <c r="C40" s="15">
        <v>0</v>
      </c>
      <c r="D40" s="16">
        <f>ROUND(C40/0.02197265625,0)</f>
        <v>0</v>
      </c>
      <c r="E40" s="16"/>
      <c r="F40" s="16"/>
      <c r="G40" s="17"/>
      <c r="H40" s="17"/>
    </row>
    <row r="41" spans="1:8" ht="12.75">
      <c r="A41" s="13"/>
      <c r="B41" s="14" t="s">
        <v>15</v>
      </c>
      <c r="C41" s="15" t="s">
        <v>13</v>
      </c>
      <c r="D41" s="18">
        <f>IF(ISNUMBER(C41),ROUND(C41/0.1220740379,0),0)</f>
        <v>0</v>
      </c>
      <c r="E41" s="16"/>
      <c r="F41" s="16"/>
      <c r="G41" s="17"/>
      <c r="H41" s="17"/>
    </row>
    <row r="42" spans="1:8" ht="12.75">
      <c r="A42" s="13"/>
      <c r="B42" s="14" t="s">
        <v>16</v>
      </c>
      <c r="C42" s="15">
        <v>0</v>
      </c>
      <c r="D42" s="16">
        <f>ROUND(C42/0.02197265625,0)</f>
        <v>0</v>
      </c>
      <c r="E42" s="16"/>
      <c r="F42" s="16"/>
      <c r="G42" s="17"/>
      <c r="H42" s="17"/>
    </row>
    <row r="43" spans="1:8" ht="12.75">
      <c r="A43" s="13"/>
      <c r="B43" s="14" t="s">
        <v>17</v>
      </c>
      <c r="C43" s="15" t="s">
        <v>13</v>
      </c>
      <c r="D43" s="18">
        <f>IF(ISNUMBER(C43),ROUND(C43/0.1220740379,0),0)</f>
        <v>0</v>
      </c>
      <c r="E43" s="16"/>
      <c r="F43" s="16"/>
      <c r="G43" s="17"/>
      <c r="H43" s="17"/>
    </row>
    <row r="44" spans="1:8" ht="12.75">
      <c r="A44" s="13"/>
      <c r="B44" s="14" t="s">
        <v>18</v>
      </c>
      <c r="C44" s="15">
        <v>0</v>
      </c>
      <c r="D44" s="16">
        <f>ROUND(C44/0.02197265625,0)</f>
        <v>0</v>
      </c>
      <c r="E44" s="16"/>
      <c r="F44" s="16"/>
      <c r="G44" s="17"/>
      <c r="H44" s="17"/>
    </row>
    <row r="45" spans="1:8" ht="12.75">
      <c r="A45" s="7"/>
      <c r="B45" s="7"/>
      <c r="C45" s="7"/>
      <c r="D45" s="7"/>
      <c r="E45" s="7"/>
      <c r="F45" s="7"/>
      <c r="G45" s="7"/>
      <c r="H45" s="7"/>
    </row>
    <row r="46" spans="1:8" ht="12.75" customHeight="1">
      <c r="A46" s="13" t="s">
        <v>24</v>
      </c>
      <c r="B46" s="14" t="s">
        <v>9</v>
      </c>
      <c r="C46" s="19" t="s">
        <v>23</v>
      </c>
      <c r="D46" s="16">
        <f>2+64</f>
        <v>66</v>
      </c>
      <c r="E46" s="16"/>
      <c r="F46" s="16"/>
      <c r="G46" s="17">
        <v>67</v>
      </c>
      <c r="H46" s="17" t="str">
        <f>CONCATENATE(DEC2HEX(D46,2)," ",DEC2HEX(D47,2)," ",DEC2HEX(D48,2)," ",WORD2HEX(D49)," ",WORD2HEX(D50)," ",WORD2HEX(D51)," ",WORD2HEX(D52)," ",WORD2HEX(D53)," ",WORD2HEX(D54)," ")</f>
        <v>42 42 45 00 00 00 00 00 00 00 00 00 00 00 00 </v>
      </c>
    </row>
    <row r="47" spans="1:8" ht="12.75">
      <c r="A47" s="13"/>
      <c r="B47" s="14"/>
      <c r="C47" s="19" t="s">
        <v>23</v>
      </c>
      <c r="D47" s="16">
        <f>2+64</f>
        <v>66</v>
      </c>
      <c r="E47" s="16"/>
      <c r="F47" s="16"/>
      <c r="G47" s="17"/>
      <c r="H47" s="17"/>
    </row>
    <row r="48" spans="1:8" ht="12.75">
      <c r="A48" s="13"/>
      <c r="B48" s="14"/>
      <c r="C48" s="19" t="s">
        <v>21</v>
      </c>
      <c r="D48" s="16">
        <f>5+64</f>
        <v>69</v>
      </c>
      <c r="E48" s="16"/>
      <c r="F48" s="16"/>
      <c r="G48" s="17"/>
      <c r="H48" s="17"/>
    </row>
    <row r="49" spans="1:8" ht="12.75">
      <c r="A49" s="13"/>
      <c r="B49" s="14" t="s">
        <v>12</v>
      </c>
      <c r="C49" s="15" t="s">
        <v>13</v>
      </c>
      <c r="D49" s="18">
        <f>IF(ISNUMBER(C49),ROUND(C49/0.1220740379,0),0)</f>
        <v>0</v>
      </c>
      <c r="E49" s="16"/>
      <c r="F49" s="16"/>
      <c r="G49" s="17"/>
      <c r="H49" s="17"/>
    </row>
    <row r="50" spans="1:8" ht="12.75">
      <c r="A50" s="13"/>
      <c r="B50" s="14" t="s">
        <v>14</v>
      </c>
      <c r="C50" s="15">
        <v>0</v>
      </c>
      <c r="D50" s="16">
        <f>ROUND(C50/0.02197265625,0)</f>
        <v>0</v>
      </c>
      <c r="E50" s="16"/>
      <c r="F50" s="16"/>
      <c r="G50" s="17"/>
      <c r="H50" s="17"/>
    </row>
    <row r="51" spans="1:8" ht="12.75">
      <c r="A51" s="13"/>
      <c r="B51" s="14" t="s">
        <v>15</v>
      </c>
      <c r="C51" s="15" t="s">
        <v>13</v>
      </c>
      <c r="D51" s="18">
        <f>IF(ISNUMBER(C51),ROUND(C51/0.1220740379,0),0)</f>
        <v>0</v>
      </c>
      <c r="E51" s="16"/>
      <c r="F51" s="16"/>
      <c r="G51" s="17"/>
      <c r="H51" s="17"/>
    </row>
    <row r="52" spans="1:8" ht="12.75">
      <c r="A52" s="13"/>
      <c r="B52" s="14" t="s">
        <v>16</v>
      </c>
      <c r="C52" s="15">
        <v>0</v>
      </c>
      <c r="D52" s="16">
        <f>ROUND(C52/0.02197265625,0)</f>
        <v>0</v>
      </c>
      <c r="E52" s="16"/>
      <c r="F52" s="16"/>
      <c r="G52" s="17"/>
      <c r="H52" s="17"/>
    </row>
    <row r="53" spans="1:8" ht="12.75">
      <c r="A53" s="13"/>
      <c r="B53" s="14" t="s">
        <v>17</v>
      </c>
      <c r="C53" s="15" t="s">
        <v>13</v>
      </c>
      <c r="D53" s="18">
        <f>IF(ISNUMBER(C53),ROUND(C53/0.1220740379,0),0)</f>
        <v>0</v>
      </c>
      <c r="E53" s="16"/>
      <c r="F53" s="16"/>
      <c r="G53" s="17"/>
      <c r="H53" s="17"/>
    </row>
    <row r="54" spans="1:8" ht="12.75">
      <c r="A54" s="13"/>
      <c r="B54" s="14" t="s">
        <v>18</v>
      </c>
      <c r="C54" s="15">
        <v>0</v>
      </c>
      <c r="D54" s="16">
        <f>ROUND(C54/0.02197265625,0)</f>
        <v>0</v>
      </c>
      <c r="E54" s="16"/>
      <c r="F54" s="16"/>
      <c r="G54" s="17"/>
      <c r="H54" s="17"/>
    </row>
    <row r="55" spans="1:8" ht="12.75">
      <c r="A55" s="7"/>
      <c r="B55" s="7"/>
      <c r="C55" s="7"/>
      <c r="D55" s="7"/>
      <c r="E55" s="7"/>
      <c r="F55" s="7"/>
      <c r="G55" s="7"/>
      <c r="H55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 customHeight="1">
      <c r="A57" s="6" t="s">
        <v>25</v>
      </c>
      <c r="B57" s="6"/>
      <c r="C57" s="6"/>
      <c r="D57" s="6"/>
      <c r="E57" s="6"/>
      <c r="F57" s="6"/>
      <c r="G57" s="6"/>
      <c r="H57" s="6"/>
    </row>
    <row r="58" spans="1:8" ht="12.75">
      <c r="A58" s="7"/>
      <c r="B58" s="14"/>
      <c r="C58" s="15"/>
      <c r="D58" s="16"/>
      <c r="E58" s="16"/>
      <c r="F58" s="16"/>
      <c r="G58" s="17"/>
      <c r="H58" s="17"/>
    </row>
    <row r="59" spans="1:8" ht="12.75">
      <c r="A59" s="7" t="s">
        <v>26</v>
      </c>
      <c r="B59" s="14" t="s">
        <v>27</v>
      </c>
      <c r="C59" s="15" t="s">
        <v>28</v>
      </c>
      <c r="D59" s="16">
        <v>3</v>
      </c>
      <c r="E59" s="16"/>
      <c r="F59" s="16"/>
      <c r="G59" s="17">
        <v>69</v>
      </c>
      <c r="H59" s="17" t="str">
        <f>DEC2HEX(D59,2)</f>
        <v>03</v>
      </c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 t="s">
        <v>29</v>
      </c>
      <c r="B61" s="14" t="s">
        <v>27</v>
      </c>
      <c r="C61" s="15" t="s">
        <v>30</v>
      </c>
      <c r="D61" s="16">
        <v>6</v>
      </c>
      <c r="E61" s="16"/>
      <c r="F61" s="16"/>
      <c r="G61" s="17">
        <v>69</v>
      </c>
      <c r="H61" s="17" t="str">
        <f>DEC2HEX(D61,2)</f>
        <v>06</v>
      </c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 t="s">
        <v>31</v>
      </c>
      <c r="B63" s="14" t="s">
        <v>27</v>
      </c>
      <c r="C63" s="15" t="s">
        <v>32</v>
      </c>
      <c r="D63" s="16">
        <v>9</v>
      </c>
      <c r="E63" s="16"/>
      <c r="F63" s="16"/>
      <c r="G63" s="17">
        <v>69</v>
      </c>
      <c r="H63" s="17" t="str">
        <f>DEC2HEX(D63,2)</f>
        <v>09</v>
      </c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 t="s">
        <v>33</v>
      </c>
      <c r="B65" s="14" t="s">
        <v>27</v>
      </c>
      <c r="C65" s="15" t="s">
        <v>34</v>
      </c>
      <c r="D65" s="16">
        <v>10</v>
      </c>
      <c r="E65" s="16"/>
      <c r="F65" s="16"/>
      <c r="G65" s="17">
        <v>69</v>
      </c>
      <c r="H65" s="17" t="str">
        <f>DEC2HEX(D65,2)</f>
        <v>0A</v>
      </c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 t="s">
        <v>35</v>
      </c>
      <c r="B67" s="14" t="s">
        <v>27</v>
      </c>
      <c r="C67" s="15" t="s">
        <v>36</v>
      </c>
      <c r="D67" s="16">
        <v>18</v>
      </c>
      <c r="E67" s="16"/>
      <c r="F67" s="16"/>
      <c r="G67" s="17">
        <v>69</v>
      </c>
      <c r="H67" s="17" t="str">
        <f>DEC2HEX(D67,2)</f>
        <v>12</v>
      </c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 customHeight="1">
      <c r="A70" s="6" t="s">
        <v>37</v>
      </c>
      <c r="B70" s="6"/>
      <c r="C70" s="6"/>
      <c r="D70" s="6"/>
      <c r="E70" s="6"/>
      <c r="F70" s="6"/>
      <c r="G70" s="6"/>
      <c r="H70" s="6"/>
    </row>
    <row r="71" spans="1:8" ht="12.75">
      <c r="A71" s="7"/>
      <c r="B71" s="14"/>
      <c r="C71" s="15"/>
      <c r="D71" s="16"/>
      <c r="E71" s="16"/>
      <c r="F71" s="16"/>
      <c r="G71" s="17"/>
      <c r="H71" s="17"/>
    </row>
    <row r="72" spans="1:8" ht="12.75" customHeight="1">
      <c r="A72" s="13" t="s">
        <v>38</v>
      </c>
      <c r="B72" s="14" t="s">
        <v>39</v>
      </c>
      <c r="C72" s="15"/>
      <c r="D72" s="16">
        <v>3</v>
      </c>
      <c r="E72" s="16"/>
      <c r="F72" s="16"/>
      <c r="G72" s="17">
        <v>31</v>
      </c>
      <c r="H72" s="17" t="str">
        <f>CONCATENATE(DEC2HEX(D72,2)," ",DEC2HEX(D73,2)," ",LONG2HEX(D74,2)," ",DEC2HEX(D75,2)," ",LONG2HEX(D76,2)," ",DEC2HEX(D77,2)," ",LONG2HEX(D78,2))</f>
        <v>03 13 64 00 00 00 14 64 00 00 00 15 64 00 00 00</v>
      </c>
    </row>
    <row r="73" spans="1:8" ht="12.75">
      <c r="A73" s="13"/>
      <c r="B73" s="14" t="s">
        <v>40</v>
      </c>
      <c r="C73" s="15" t="s">
        <v>41</v>
      </c>
      <c r="D73" s="16">
        <v>19</v>
      </c>
      <c r="E73" s="16"/>
      <c r="F73" s="16"/>
      <c r="G73" s="17"/>
      <c r="H73" s="17"/>
    </row>
    <row r="74" spans="1:8" ht="12.75">
      <c r="A74" s="13"/>
      <c r="B74" s="14" t="s">
        <v>42</v>
      </c>
      <c r="C74" s="16">
        <v>100</v>
      </c>
      <c r="D74" s="16">
        <f>C74</f>
        <v>100</v>
      </c>
      <c r="E74" s="16"/>
      <c r="F74" s="16"/>
      <c r="G74" s="17"/>
      <c r="H74" s="17"/>
    </row>
    <row r="75" spans="1:8" ht="12.75">
      <c r="A75" s="13"/>
      <c r="B75" s="14" t="s">
        <v>43</v>
      </c>
      <c r="C75" s="15" t="s">
        <v>44</v>
      </c>
      <c r="D75" s="16">
        <v>20</v>
      </c>
      <c r="E75" s="16"/>
      <c r="F75" s="16"/>
      <c r="G75" s="17"/>
      <c r="H75" s="17"/>
    </row>
    <row r="76" spans="1:8" ht="12.75">
      <c r="A76" s="13"/>
      <c r="B76" s="14" t="s">
        <v>45</v>
      </c>
      <c r="C76" s="16">
        <v>100</v>
      </c>
      <c r="D76" s="16">
        <f>C76</f>
        <v>100</v>
      </c>
      <c r="E76" s="16"/>
      <c r="F76" s="16"/>
      <c r="G76" s="17"/>
      <c r="H76" s="17"/>
    </row>
    <row r="77" spans="1:8" ht="12.75">
      <c r="A77" s="13"/>
      <c r="B77" s="14" t="s">
        <v>46</v>
      </c>
      <c r="C77" s="15" t="s">
        <v>47</v>
      </c>
      <c r="D77" s="16">
        <v>21</v>
      </c>
      <c r="E77" s="16"/>
      <c r="F77" s="16"/>
      <c r="G77" s="17"/>
      <c r="H77" s="17"/>
    </row>
    <row r="78" spans="1:8" ht="12.75">
      <c r="A78" s="13"/>
      <c r="B78" s="14" t="s">
        <v>48</v>
      </c>
      <c r="C78" s="15">
        <v>100</v>
      </c>
      <c r="D78" s="16">
        <f>C78</f>
        <v>100</v>
      </c>
      <c r="E78" s="16"/>
      <c r="F78" s="16"/>
      <c r="G78" s="17"/>
      <c r="H78" s="17"/>
    </row>
    <row r="79" spans="1:8" ht="12.75">
      <c r="A79" s="7"/>
      <c r="B79" s="14"/>
      <c r="C79" s="15"/>
      <c r="D79" s="16"/>
      <c r="E79" s="16"/>
      <c r="F79" s="16"/>
      <c r="G79" s="17"/>
      <c r="H79" s="17"/>
    </row>
    <row r="80" spans="1:8" ht="12.75" customHeight="1">
      <c r="A80" s="13" t="s">
        <v>49</v>
      </c>
      <c r="B80" s="14" t="s">
        <v>39</v>
      </c>
      <c r="C80" s="15"/>
      <c r="D80" s="16">
        <v>3</v>
      </c>
      <c r="E80" s="16"/>
      <c r="F80" s="16"/>
      <c r="G80" s="17">
        <v>31</v>
      </c>
      <c r="H80" s="17" t="str">
        <f>CONCATENATE(DEC2HEX(D80,2)," ",DEC2HEX(D81,2)," ",LONG2HEX(D82,2)," ",DEC2HEX(D83,2)," ",LONG2HEX(D84,2)," ",DEC2HEX(D85,2)," ",LONG2HEX(D86,2))</f>
        <v>03 0D 3C 00 00 00 0E 3C 00 00 00 0F 3C 00 00 00</v>
      </c>
    </row>
    <row r="81" spans="1:8" ht="12.75">
      <c r="A81" s="13"/>
      <c r="B81" s="14" t="s">
        <v>40</v>
      </c>
      <c r="C81" s="15" t="s">
        <v>50</v>
      </c>
      <c r="D81" s="16">
        <v>13</v>
      </c>
      <c r="E81" s="16"/>
      <c r="F81" s="16"/>
      <c r="G81" s="17"/>
      <c r="H81" s="17"/>
    </row>
    <row r="82" spans="1:8" ht="12.75">
      <c r="A82" s="13"/>
      <c r="B82" s="14" t="s">
        <v>42</v>
      </c>
      <c r="C82" s="16">
        <v>60</v>
      </c>
      <c r="D82" s="16">
        <f>C82</f>
        <v>60</v>
      </c>
      <c r="E82" s="16"/>
      <c r="F82" s="16"/>
      <c r="G82" s="17"/>
      <c r="H82" s="17"/>
    </row>
    <row r="83" spans="1:8" ht="12.75">
      <c r="A83" s="13"/>
      <c r="B83" s="14" t="s">
        <v>43</v>
      </c>
      <c r="C83" s="15" t="s">
        <v>51</v>
      </c>
      <c r="D83" s="16">
        <v>14</v>
      </c>
      <c r="E83" s="16"/>
      <c r="F83" s="16"/>
      <c r="G83" s="17"/>
      <c r="H83" s="17"/>
    </row>
    <row r="84" spans="1:8" ht="12.75">
      <c r="A84" s="13"/>
      <c r="B84" s="14" t="s">
        <v>45</v>
      </c>
      <c r="C84" s="16">
        <v>60</v>
      </c>
      <c r="D84" s="16">
        <f>C84</f>
        <v>60</v>
      </c>
      <c r="E84" s="16"/>
      <c r="F84" s="16"/>
      <c r="G84" s="17"/>
      <c r="H84" s="17"/>
    </row>
    <row r="85" spans="1:8" ht="12.75">
      <c r="A85" s="13"/>
      <c r="B85" s="14" t="s">
        <v>46</v>
      </c>
      <c r="C85" s="15" t="s">
        <v>52</v>
      </c>
      <c r="D85" s="16">
        <v>15</v>
      </c>
      <c r="E85" s="16"/>
      <c r="F85" s="16"/>
      <c r="G85" s="17"/>
      <c r="H85" s="17"/>
    </row>
    <row r="86" spans="1:8" ht="12.75">
      <c r="A86" s="13"/>
      <c r="B86" s="14" t="s">
        <v>48</v>
      </c>
      <c r="C86" s="15">
        <v>60</v>
      </c>
      <c r="D86" s="16">
        <f>C86</f>
        <v>60</v>
      </c>
      <c r="E86" s="16"/>
      <c r="F86" s="16"/>
      <c r="G86" s="17"/>
      <c r="H86" s="1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 customHeight="1">
      <c r="A88" s="13" t="s">
        <v>53</v>
      </c>
      <c r="B88" s="14" t="s">
        <v>39</v>
      </c>
      <c r="C88" s="15"/>
      <c r="D88" s="16">
        <v>3</v>
      </c>
      <c r="E88" s="16"/>
      <c r="F88" s="16"/>
      <c r="G88" s="17">
        <v>31</v>
      </c>
      <c r="H88" s="17" t="str">
        <f>CONCATENATE(DEC2HEX(D88,2)," ",DEC2HEX(D89,2)," ",LONG2HEX(D90,2)," ",DEC2HEX(D91,2)," ",LONG2HEX(D92,2)," ",DEC2HEX(D93,2)," ",LONG2HEX(D94,2))</f>
        <v>03 2A 46 00 00 00 2B 46 00 00 00 2C 46 00 00 00</v>
      </c>
    </row>
    <row r="89" spans="1:8" ht="12.75">
      <c r="A89" s="13"/>
      <c r="B89" s="14" t="s">
        <v>40</v>
      </c>
      <c r="C89" s="15" t="s">
        <v>54</v>
      </c>
      <c r="D89" s="16">
        <v>42</v>
      </c>
      <c r="E89" s="16"/>
      <c r="F89" s="16"/>
      <c r="G89" s="17"/>
      <c r="H89" s="17"/>
    </row>
    <row r="90" spans="1:8" ht="12.75">
      <c r="A90" s="13"/>
      <c r="B90" s="14" t="s">
        <v>42</v>
      </c>
      <c r="C90" s="16">
        <v>1.5</v>
      </c>
      <c r="D90" s="16">
        <f>MIN(255,MAX(0,ROUND((C90-0.1)/0.02,0)))</f>
        <v>70</v>
      </c>
      <c r="E90" s="16"/>
      <c r="F90" s="16"/>
      <c r="G90" s="17"/>
      <c r="H90" s="17"/>
    </row>
    <row r="91" spans="1:8" ht="12.75">
      <c r="A91" s="13"/>
      <c r="B91" s="14" t="s">
        <v>43</v>
      </c>
      <c r="C91" s="15" t="s">
        <v>55</v>
      </c>
      <c r="D91" s="16">
        <v>43</v>
      </c>
      <c r="E91" s="16"/>
      <c r="F91" s="16"/>
      <c r="G91" s="17"/>
      <c r="H91" s="17"/>
    </row>
    <row r="92" spans="1:8" ht="12.75">
      <c r="A92" s="13"/>
      <c r="B92" s="14" t="s">
        <v>45</v>
      </c>
      <c r="C92" s="16">
        <v>1.5</v>
      </c>
      <c r="D92" s="16">
        <f>MIN(255,MAX(0,ROUND((C92-0.1)/0.02,0)))</f>
        <v>70</v>
      </c>
      <c r="E92" s="16"/>
      <c r="F92" s="16"/>
      <c r="G92" s="17"/>
      <c r="H92" s="17"/>
    </row>
    <row r="93" spans="1:8" ht="12.75">
      <c r="A93" s="13"/>
      <c r="B93" s="14" t="s">
        <v>46</v>
      </c>
      <c r="C93" s="15" t="s">
        <v>56</v>
      </c>
      <c r="D93" s="16">
        <v>44</v>
      </c>
      <c r="E93" s="16"/>
      <c r="F93" s="16"/>
      <c r="G93" s="17"/>
      <c r="H93" s="17"/>
    </row>
    <row r="94" spans="1:8" ht="12.75">
      <c r="A94" s="13"/>
      <c r="B94" s="14" t="s">
        <v>48</v>
      </c>
      <c r="C94" s="15">
        <v>1.5</v>
      </c>
      <c r="D94" s="16">
        <f>MIN(255,MAX(0,ROUND((C94-0.1)/0.02,0)))</f>
        <v>70</v>
      </c>
      <c r="E94" s="16"/>
      <c r="F94" s="16"/>
      <c r="G94" s="17"/>
      <c r="H94" s="17"/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8" ht="12.75" customHeight="1">
      <c r="A96" s="13" t="s">
        <v>57</v>
      </c>
      <c r="B96" s="14" t="s">
        <v>39</v>
      </c>
      <c r="C96" s="15"/>
      <c r="D96" s="16">
        <v>1</v>
      </c>
      <c r="E96" s="16"/>
      <c r="F96" s="16"/>
      <c r="G96" s="17">
        <v>31</v>
      </c>
      <c r="H96" s="17" t="str">
        <f>CONCATENATE(DEC2HEX(D96,2)," ",DEC2HEX(D97,2)," ",LONG2HEX(D98,2))</f>
        <v>01 1F 02 00 00 00</v>
      </c>
    </row>
    <row r="97" spans="1:8" ht="12.75">
      <c r="A97" s="13"/>
      <c r="B97" s="14" t="s">
        <v>40</v>
      </c>
      <c r="C97" s="15" t="s">
        <v>58</v>
      </c>
      <c r="D97" s="16">
        <v>31</v>
      </c>
      <c r="E97" s="16"/>
      <c r="F97" s="16"/>
      <c r="G97" s="17"/>
      <c r="H97" s="17"/>
    </row>
    <row r="98" spans="1:8" ht="12.75">
      <c r="A98" s="13"/>
      <c r="B98" s="14" t="s">
        <v>42</v>
      </c>
      <c r="C98" s="16">
        <v>2</v>
      </c>
      <c r="D98" s="16">
        <f>C98</f>
        <v>2</v>
      </c>
      <c r="E98" s="16"/>
      <c r="F98" s="16"/>
      <c r="G98" s="17"/>
      <c r="H98" s="17"/>
    </row>
    <row r="99" spans="1:8" ht="12.75">
      <c r="A99" s="7"/>
      <c r="B99" s="7"/>
      <c r="C99" s="7"/>
      <c r="D99" s="7"/>
      <c r="E99" s="7"/>
      <c r="F99" s="7"/>
      <c r="G99" s="7"/>
      <c r="H99" s="7"/>
    </row>
    <row r="100" spans="1:8" ht="12.75" customHeight="1">
      <c r="A100" s="13" t="s">
        <v>59</v>
      </c>
      <c r="B100" s="14" t="s">
        <v>39</v>
      </c>
      <c r="C100" s="15"/>
      <c r="D100" s="16">
        <v>1</v>
      </c>
      <c r="E100" s="16"/>
      <c r="F100" s="16"/>
      <c r="G100" s="17">
        <v>31</v>
      </c>
      <c r="H100" s="17" t="str">
        <f>CONCATENATE(DEC2HEX(D100,2)," ",DEC2HEX(D101,2)," ",LONG2HEX(D102,2))</f>
        <v>01 1F 00 00 00 00</v>
      </c>
    </row>
    <row r="101" spans="1:8" ht="12.75">
      <c r="A101" s="13"/>
      <c r="B101" s="14" t="s">
        <v>40</v>
      </c>
      <c r="C101" s="15" t="s">
        <v>58</v>
      </c>
      <c r="D101" s="16">
        <v>31</v>
      </c>
      <c r="E101" s="16"/>
      <c r="F101" s="16"/>
      <c r="G101" s="17"/>
      <c r="H101" s="17"/>
    </row>
    <row r="102" spans="1:8" ht="12.75">
      <c r="A102" s="13"/>
      <c r="B102" s="14" t="s">
        <v>42</v>
      </c>
      <c r="C102" s="16">
        <v>0</v>
      </c>
      <c r="D102" s="16">
        <f>C102</f>
        <v>0</v>
      </c>
      <c r="E102" s="16"/>
      <c r="F102" s="16"/>
      <c r="G102" s="17"/>
      <c r="H102" s="17"/>
    </row>
    <row r="103" spans="1:8" ht="12.75">
      <c r="A103" s="7"/>
      <c r="B103" s="7"/>
      <c r="C103" s="7"/>
      <c r="D103" s="7"/>
      <c r="E103" s="7"/>
      <c r="F103" s="7"/>
      <c r="G103" s="7"/>
      <c r="H103" s="7"/>
    </row>
    <row r="104" spans="1:8" ht="12.75">
      <c r="A104" s="7"/>
      <c r="B104" s="7"/>
      <c r="C104" s="7"/>
      <c r="D104" s="7"/>
      <c r="E104" s="7"/>
      <c r="F104" s="7"/>
      <c r="G104" s="7"/>
      <c r="H104" s="7"/>
    </row>
  </sheetData>
  <sheetProtection selectLockedCells="1" selectUnlockedCells="1"/>
  <mergeCells count="55">
    <mergeCell ref="A1:H1"/>
    <mergeCell ref="A2:H2"/>
    <mergeCell ref="A3:H3"/>
    <mergeCell ref="A5:H5"/>
    <mergeCell ref="A6:A14"/>
    <mergeCell ref="B6:B8"/>
    <mergeCell ref="G6:G14"/>
    <mergeCell ref="H6:H14"/>
    <mergeCell ref="A15:H15"/>
    <mergeCell ref="A16:A24"/>
    <mergeCell ref="B16:B18"/>
    <mergeCell ref="G16:G24"/>
    <mergeCell ref="H16:H24"/>
    <mergeCell ref="A25:H25"/>
    <mergeCell ref="A26:A34"/>
    <mergeCell ref="B26:B28"/>
    <mergeCell ref="G26:G34"/>
    <mergeCell ref="H26:H34"/>
    <mergeCell ref="A35:H35"/>
    <mergeCell ref="A36:A44"/>
    <mergeCell ref="B36:B38"/>
    <mergeCell ref="G36:G44"/>
    <mergeCell ref="H36:H44"/>
    <mergeCell ref="A45:H45"/>
    <mergeCell ref="A46:A54"/>
    <mergeCell ref="B46:B48"/>
    <mergeCell ref="G46:G54"/>
    <mergeCell ref="H46:H54"/>
    <mergeCell ref="A55:H56"/>
    <mergeCell ref="A57:H57"/>
    <mergeCell ref="A60:H60"/>
    <mergeCell ref="A62:H62"/>
    <mergeCell ref="A64:H64"/>
    <mergeCell ref="A66:H66"/>
    <mergeCell ref="A68:H69"/>
    <mergeCell ref="A70:H70"/>
    <mergeCell ref="A72:A78"/>
    <mergeCell ref="G72:G78"/>
    <mergeCell ref="H72:H78"/>
    <mergeCell ref="A80:A86"/>
    <mergeCell ref="G80:G86"/>
    <mergeCell ref="H80:H86"/>
    <mergeCell ref="A87:H87"/>
    <mergeCell ref="A88:A94"/>
    <mergeCell ref="G88:G94"/>
    <mergeCell ref="H88:H94"/>
    <mergeCell ref="A95:H95"/>
    <mergeCell ref="A96:A98"/>
    <mergeCell ref="G96:G98"/>
    <mergeCell ref="H96:H98"/>
    <mergeCell ref="A99:H99"/>
    <mergeCell ref="A100:A102"/>
    <mergeCell ref="G100:G102"/>
    <mergeCell ref="H100:H102"/>
    <mergeCell ref="A103:H104"/>
  </mergeCells>
  <printOptions/>
  <pageMargins left="0.7875" right="0.7875" top="1.025" bottom="1.025" header="0.7875" footer="0.7875"/>
  <pageSetup firstPageNumber="1" useFirstPageNumber="1" horizontalDpi="300" verticalDpi="300" orientation="landscape" paperSize="8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8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8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2019-08-02T17:08:47Z</dcterms:created>
  <dcterms:modified xsi:type="dcterms:W3CDTF">2019-08-06T08:43:15Z</dcterms:modified>
  <cp:category/>
  <cp:version/>
  <cp:contentType/>
  <cp:contentStatus/>
  <cp:revision>63</cp:revision>
</cp:coreProperties>
</file>